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55" windowWidth="18780" windowHeight="12210" activeTab="0"/>
  </bookViews>
  <sheets>
    <sheet name="Harmonic Calculator" sheetId="1" r:id="rId1"/>
  </sheets>
  <definedNames/>
  <calcPr fullCalcOnLoad="1"/>
</workbook>
</file>

<file path=xl/comments1.xml><?xml version="1.0" encoding="utf-8"?>
<comments xmlns="http://schemas.openxmlformats.org/spreadsheetml/2006/main">
  <authors>
    <author>Douglas Woodrow</author>
  </authors>
  <commentList>
    <comment ref="A1" authorId="0">
      <text>
        <r>
          <rPr>
            <sz val="8"/>
            <rFont val="Tahoma"/>
            <family val="0"/>
          </rPr>
          <t>Enter input values in green boxes only.
Press Ctrl-D to generate data.</t>
        </r>
      </text>
    </comment>
    <comment ref="L2" authorId="0">
      <text>
        <r>
          <rPr>
            <sz val="8"/>
            <rFont val="Tahoma"/>
            <family val="0"/>
          </rPr>
          <t xml:space="preserve">Tolerance as percentage of fundamental frequency.
The "closeness" value is the difference between the fundamental frequency and the product of the harmonic index times the subharmonic rounded to the nearest  integer.
This value must be within the specified tolerance in order to be considered a match.
</t>
        </r>
      </text>
    </comment>
    <comment ref="H2" authorId="0">
      <text>
        <r>
          <rPr>
            <sz val="8"/>
            <rFont val="Tahoma"/>
            <family val="0"/>
          </rPr>
          <t xml:space="preserve">Sub harmonic must be within this figure of a whole number of Hz in order to be considered a match.
</t>
        </r>
      </text>
    </comment>
  </commentList>
</comments>
</file>

<file path=xl/sharedStrings.xml><?xml version="1.0" encoding="utf-8"?>
<sst xmlns="http://schemas.openxmlformats.org/spreadsheetml/2006/main" count="9" uniqueCount="9">
  <si>
    <t>Harmonic Calculator</t>
  </si>
  <si>
    <t>Potential CRF:</t>
  </si>
  <si>
    <t>Fundamental Frequency:</t>
  </si>
  <si>
    <t>Percentage tolerance:</t>
  </si>
  <si>
    <t>Tolerance in Hz:</t>
  </si>
  <si>
    <t>Harmonic index</t>
  </si>
  <si>
    <t>Hz</t>
  </si>
  <si>
    <t>Matching tolerance:</t>
  </si>
  <si>
    <t>Closeness</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</si>
</sst>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0.000"/>
  </numFmts>
  <fonts count="9">
    <font>
      <sz val="10"/>
      <name val="Arial"/>
      <family val="0"/>
    </font>
    <font>
      <b/>
      <sz val="10"/>
      <name val="Arial"/>
      <family val="2"/>
    </font>
    <font>
      <b/>
      <u val="single"/>
      <sz val="10"/>
      <name val="Arial"/>
      <family val="2"/>
    </font>
    <font>
      <sz val="8"/>
      <name val="Tahoma"/>
      <family val="0"/>
    </font>
    <font>
      <sz val="10"/>
      <color indexed="10"/>
      <name val="Arial"/>
      <family val="2"/>
    </font>
    <font>
      <sz val="10"/>
      <color indexed="12"/>
      <name val="Arial"/>
      <family val="2"/>
    </font>
    <font>
      <b/>
      <sz val="10"/>
      <color indexed="12"/>
      <name val="Arial"/>
      <family val="2"/>
    </font>
    <font>
      <b/>
      <sz val="10"/>
      <color indexed="10"/>
      <name val="Arial"/>
      <family val="2"/>
    </font>
    <font>
      <b/>
      <sz val="8"/>
      <name val="Arial"/>
      <family val="2"/>
    </font>
  </fonts>
  <fills count="3">
    <fill>
      <patternFill/>
    </fill>
    <fill>
      <patternFill patternType="gray125"/>
    </fill>
    <fill>
      <patternFill patternType="solid">
        <fgColor indexed="42"/>
        <bgColor indexed="64"/>
      </patternFill>
    </fill>
  </fills>
  <borders count="3">
    <border>
      <left/>
      <right/>
      <top/>
      <bottom/>
      <diagonal/>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0" fontId="1" fillId="0" borderId="0" xfId="0" applyFont="1" applyAlignment="1">
      <alignment/>
    </xf>
    <xf numFmtId="0" fontId="1" fillId="0" borderId="1" xfId="0" applyFont="1" applyBorder="1" applyAlignment="1">
      <alignment horizontal="right"/>
    </xf>
    <xf numFmtId="0" fontId="1" fillId="2" borderId="2" xfId="0" applyFont="1" applyFill="1" applyBorder="1" applyAlignment="1">
      <alignment/>
    </xf>
    <xf numFmtId="164" fontId="1" fillId="2" borderId="2" xfId="0" applyNumberFormat="1" applyFont="1" applyFill="1" applyBorder="1" applyAlignment="1">
      <alignment/>
    </xf>
    <xf numFmtId="0" fontId="0" fillId="0" borderId="0" xfId="0" applyAlignment="1">
      <alignment horizontal="right"/>
    </xf>
    <xf numFmtId="0" fontId="2" fillId="0" borderId="0" xfId="0" applyFont="1" applyAlignment="1">
      <alignment horizontal="right"/>
    </xf>
    <xf numFmtId="1" fontId="2" fillId="0" borderId="0" xfId="0" applyNumberFormat="1" applyFont="1" applyAlignment="1">
      <alignment horizontal="right"/>
    </xf>
    <xf numFmtId="1" fontId="0" fillId="0" borderId="0" xfId="0" applyNumberFormat="1" applyAlignment="1">
      <alignment/>
    </xf>
    <xf numFmtId="2" fontId="0" fillId="0" borderId="0" xfId="0" applyNumberFormat="1" applyAlignment="1">
      <alignment/>
    </xf>
    <xf numFmtId="0" fontId="4" fillId="0" borderId="0" xfId="0" applyFont="1" applyAlignment="1">
      <alignment/>
    </xf>
    <xf numFmtId="0" fontId="5" fillId="0" borderId="0" xfId="0" applyFont="1" applyAlignment="1">
      <alignment/>
    </xf>
    <xf numFmtId="0" fontId="6" fillId="0" borderId="1" xfId="0" applyFont="1" applyBorder="1" applyAlignment="1">
      <alignment horizontal="right"/>
    </xf>
    <xf numFmtId="0" fontId="7" fillId="0" borderId="1" xfId="0" applyFont="1" applyBorder="1" applyAlignment="1">
      <alignment horizontal="right"/>
    </xf>
    <xf numFmtId="165" fontId="0" fillId="0" borderId="0" xfId="0" applyNumberFormat="1" applyAlignment="1">
      <alignment/>
    </xf>
    <xf numFmtId="165" fontId="1" fillId="2" borderId="2" xfId="0" applyNumberFormat="1"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M6"/>
  <sheetViews>
    <sheetView tabSelected="1" workbookViewId="0" topLeftCell="A1">
      <selection activeCell="A1" sqref="A1"/>
    </sheetView>
  </sheetViews>
  <sheetFormatPr defaultColWidth="9.140625" defaultRowHeight="12.75"/>
  <cols>
    <col min="1" max="1" width="17.7109375" style="0" bestFit="1" customWidth="1"/>
    <col min="2" max="2" width="18.421875" style="0" customWidth="1"/>
    <col min="3" max="3" width="9.00390625" style="0" customWidth="1"/>
    <col min="4" max="4" width="6.7109375" style="0" customWidth="1"/>
    <col min="5" max="5" width="24.421875" style="0" bestFit="1" customWidth="1"/>
    <col min="6" max="6" width="11.00390625" style="0" customWidth="1"/>
    <col min="7" max="7" width="6.7109375" style="0" customWidth="1"/>
    <col min="8" max="8" width="19.8515625" style="0" customWidth="1"/>
    <col min="10" max="10" width="6.8515625" style="0" hidden="1" customWidth="1"/>
    <col min="11" max="11" width="8.7109375" style="0" customWidth="1"/>
    <col min="12" max="12" width="22.421875" style="0" customWidth="1"/>
    <col min="13" max="13" width="10.421875" style="0" customWidth="1"/>
  </cols>
  <sheetData>
    <row r="1" ht="12.75">
      <c r="A1" t="s">
        <v>0</v>
      </c>
    </row>
    <row r="2" spans="1:13" ht="12.75">
      <c r="A2" s="1"/>
      <c r="B2" s="2" t="s">
        <v>1</v>
      </c>
      <c r="C2" s="3">
        <v>727</v>
      </c>
      <c r="D2" s="1"/>
      <c r="E2" s="2" t="s">
        <v>2</v>
      </c>
      <c r="F2" s="3">
        <v>1483700</v>
      </c>
      <c r="G2" s="1"/>
      <c r="H2" s="12" t="s">
        <v>7</v>
      </c>
      <c r="I2" s="15">
        <v>0.05</v>
      </c>
      <c r="J2" s="1"/>
      <c r="K2" t="s">
        <v>6</v>
      </c>
      <c r="L2" s="13" t="s">
        <v>3</v>
      </c>
      <c r="M2" s="4">
        <v>1E-05</v>
      </c>
    </row>
    <row r="3" spans="12:13" ht="12.75">
      <c r="L3" s="5" t="s">
        <v>4</v>
      </c>
      <c r="M3">
        <f>M2*F2</f>
        <v>14.837000000000002</v>
      </c>
    </row>
    <row r="4" spans="1:12" ht="12.75">
      <c r="A4" s="6" t="s">
        <v>5</v>
      </c>
      <c r="B4" s="6" t="str">
        <f>CONCATENATE("Harmonics of ",C2)</f>
        <v>Harmonics of 727</v>
      </c>
      <c r="C4" s="6"/>
      <c r="D4" s="6"/>
      <c r="E4" s="7" t="str">
        <f>CONCATENATE("Sub-harmonics of ",F2)</f>
        <v>Sub-harmonics of 1483700</v>
      </c>
      <c r="F4" s="6"/>
      <c r="J4" s="6"/>
      <c r="L4" s="6"/>
    </row>
    <row r="5" spans="1:13" ht="12.75">
      <c r="A5">
        <v>1</v>
      </c>
      <c r="B5">
        <f>$C$2*A5</f>
        <v>727</v>
      </c>
      <c r="E5" s="9">
        <f>$F$2/A5</f>
        <v>1483700</v>
      </c>
      <c r="M5" s="6" t="s">
        <v>8</v>
      </c>
    </row>
    <row r="6" spans="1:13" ht="12.75">
      <c r="A6">
        <f>A5+1</f>
        <v>2</v>
      </c>
      <c r="B6">
        <f>$C$2*A6</f>
        <v>1454</v>
      </c>
      <c r="E6" s="9">
        <f>$F$2/A6</f>
        <v>741850</v>
      </c>
      <c r="H6" s="11" t="str">
        <f>IF(I6&lt;$I$2,CONCATENATE("Match: ",ROUND(E6,0)," and ",A6),"")</f>
        <v>Match: 741850 and 2</v>
      </c>
      <c r="I6" s="14">
        <f>ABS(ROUND(E6,0)-E6)</f>
        <v>0</v>
      </c>
      <c r="L6" s="10" t="str">
        <f>IF(M6&lt;$M$3,CONCATENATE("Match: ",ROUND(E6,0)," and ",A6),"")</f>
        <v>Match: 741850 and 2</v>
      </c>
      <c r="M6" s="8">
        <f>ABS(ROUND(E6,0)*A6-$F$2)</f>
        <v>0</v>
      </c>
    </row>
  </sheetData>
  <printOptions/>
  <pageMargins left="0.75" right="0.75" top="1" bottom="1" header="0.5" footer="0.5"/>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Acuity Computers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Douglas Woodrow</dc:creator>
  <cp:keywords/>
  <dc:description/>
  <cp:lastModifiedBy>Douglas Woodrow</cp:lastModifiedBy>
  <dcterms:created xsi:type="dcterms:W3CDTF">2005-05-05T15:40:22Z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